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ТЗ- 432,433,434- Кап. ремонт -замена окон и дверей на ПВХ, УВР\ТЗ-434\"/>
    </mc:Choice>
  </mc:AlternateContent>
  <bookViews>
    <workbookView xWindow="-105" yWindow="345" windowWidth="23250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35" i="8" l="1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14" i="8"/>
  <c r="G35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3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4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<sst xmlns="http://schemas.openxmlformats.org/spreadsheetml/2006/main" count="87" uniqueCount="72">
  <si>
    <t>Стройка:</t>
  </si>
  <si>
    <t>Объект:</t>
  </si>
  <si>
    <t>Код ресурса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</si>
  <si>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</si>
  <si>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</si>
  <si>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</si>
  <si>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</si>
  <si>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</si>
  <si>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</si>
  <si>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</si>
  <si>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</si>
  <si>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</si>
  <si>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</si>
  <si>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УВР (инв.№227). Здание склада хлора.</t>
  </si>
  <si>
    <t>Капитальный ремонт: замена деревянных окон на окна из ПВХ в помещениях венткамер здания склада хлора по адресу: г.Самара, ул. 22 Партсьезда, 1а</t>
  </si>
  <si>
    <t>к Локальной смете № СКС-2022-В-3-434</t>
  </si>
  <si>
    <t>Составил:______________инженер 1 категории Н.Ю.Рогозина</t>
  </si>
  <si>
    <t>Проверил:______________начальник СДО Е.Г. Зелих</t>
  </si>
  <si>
    <t>Ресурсы подрядчика</t>
  </si>
  <si>
    <t xml:space="preserve">          Материалы</t>
  </si>
  <si>
    <t>01.7.03.01-0001</t>
  </si>
  <si>
    <t>Вода</t>
  </si>
  <si>
    <t>м3</t>
  </si>
  <si>
    <t>01.7.06.02-0001</t>
  </si>
  <si>
    <t>Лента бутиловая</t>
  </si>
  <si>
    <t>м</t>
  </si>
  <si>
    <t>01.7.06.02-0002</t>
  </si>
  <si>
    <t>Лента бутиловая диффузионная</t>
  </si>
  <si>
    <t>01.7.06.11-0001</t>
  </si>
  <si>
    <t>Лента предварительно сжатая, уплотнительная</t>
  </si>
  <si>
    <t>10 м</t>
  </si>
  <si>
    <t>01.7.15.06-0146</t>
  </si>
  <si>
    <t>Гвозди толевые круглые, размер 3,0х40 мм</t>
  </si>
  <si>
    <t>т</t>
  </si>
  <si>
    <t>01.7.15.07-0005</t>
  </si>
  <si>
    <t>Дюбели монтажные, размер 10х130 (10х132, 10х150) мм</t>
  </si>
  <si>
    <t>10 шт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</si>
  <si>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</si>
  <si>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</si>
  <si>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</si>
  <si>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</si>
  <si>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</si>
  <si>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</si>
  <si>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</si>
  <si>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</si>
  <si>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08.3.03.05-0002</t>
  </si>
  <si>
    <t>Проволока канатная оцинкованная, диаметр 3 мм</t>
  </si>
  <si>
    <t>11.3.03.15-0021</t>
  </si>
  <si>
    <t>Клинья пластиковые монтажные</t>
  </si>
  <si>
    <t>100 шт</t>
  </si>
  <si>
    <t>14.5.01.10-0003</t>
  </si>
  <si>
    <t>Пена монтажная</t>
  </si>
  <si>
    <t>л</t>
  </si>
  <si>
    <t>14.5.11.01-0001</t>
  </si>
  <si>
    <t>Шпатлевка клеевая</t>
  </si>
  <si>
    <t>14.5.11.01-0003</t>
  </si>
  <si>
    <t>Шпатлевка масляно-клеевая</t>
  </si>
  <si>
    <t>ФССЦ-08.1.02.03-0021</t>
  </si>
  <si>
    <t>Водоотлив оконный из оцинкованной стали с полимерным покрытием, ширина планки 250 мм</t>
  </si>
  <si>
    <t>ФССЦ-14.3.01.03-0001</t>
  </si>
  <si>
    <t>Состав грунтовочный глубокого проникновения _по ФЕР15-04-006-04_расход 0,02т/100м2</t>
  </si>
  <si>
    <t>ФССЦ-14.3.02.01-0219</t>
  </si>
  <si>
    <t xml:space="preserve">   - Краска водоэмульсионная ВЭАК-1180</t>
  </si>
  <si>
    <t>ФССЦ-14.4.01.04-0001</t>
  </si>
  <si>
    <t>Грунтовка: для внутренних работ ВАК-01-У</t>
  </si>
  <si>
    <t>ФССЦ-14.5.11.03-1010</t>
  </si>
  <si>
    <t>Шпатлевка финишная гипсовая</t>
  </si>
  <si>
    <t>Эскиз- расчет</t>
  </si>
  <si>
    <t>Блок оконный из ПВХ профиля 5-ти створчатый: верхние две глухие из сэндвич-панелей (1,05*0,4 - каждая); нижние: 2-х камерный стеклопакет (32 мм) боковые глухие (0,7*1,4мм каждпя), средняя поворотно-откидная (0,7*1,4 м)</t>
  </si>
  <si>
    <t>шт</t>
  </si>
  <si>
    <t>ВСЕГО по смете</t>
  </si>
  <si>
    <t>Ведомость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</si>
</sst>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4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40"/>
  <sheetViews>
    <sheetView showGridLines="0" tabSelected="1" zoomScaleNormal="100" zoomScaleSheetLayoutView="100" workbookViewId="0">
      <selection activeCell="C6" sqref="C6"/>
    </sheetView>
  </sheetViews>
  <sheetFormatPr defaultColWidth="9.140625" defaultRowHeight="11.25" x14ac:dyDescent="0.15"/>
  <cols>
    <col min="1" max="1" width="10.140625" style="1" customWidth="1"/>
    <col min="2" max="2" width="15" style="5" customWidth="1"/>
    <col min="3" max="3" width="40.7109375" style="1" customWidth="1"/>
    <col min="4" max="4" width="13" style="3" customWidth="1"/>
    <col min="5" max="5" width="14.5703125" style="3" customWidth="1"/>
    <col min="6" max="6" width="9.140625" style="4"/>
    <col min="7" max="7" width="12.140625" style="4" customWidth="1"/>
    <col min="8" max="8" width="13.28515625" style="4" customWidth="1"/>
    <col min="9" max="9" width="17.140625" style="4" customWidth="1"/>
    <col min="10" max="16384" width="9.140625" style="1"/>
  </cols>
  <sheetData>
    <row r="1" spans="1:9" ht="15.75" customHeight="1" x14ac:dyDescent="0.2">
      <c r="A1" s="1" t="s">
        <v>0</v>
      </c>
      <c r="B1" s="2" t="s">
        <v>13</v>
      </c>
    </row>
    <row r="2" spans="1:9" ht="16.5" customHeight="1" x14ac:dyDescent="0.15">
      <c r="A2" s="1" t="s">
        <v>1</v>
      </c>
      <c r="B2" s="43" t="s">
        <v>14</v>
      </c>
      <c r="C2" s="43"/>
      <c r="D2" s="43"/>
      <c r="E2" s="43"/>
      <c r="F2" s="43"/>
      <c r="G2" s="43"/>
      <c r="H2" s="43"/>
      <c r="I2" s="43"/>
    </row>
    <row r="3" spans="1:9" ht="16.5" customHeight="1" x14ac:dyDescent="0.15">
      <c r="B3" s="43"/>
      <c r="C3" s="43"/>
      <c r="D3" s="43"/>
      <c r="E3" s="43"/>
      <c r="F3" s="43"/>
      <c r="G3" s="43"/>
      <c r="H3" s="43"/>
      <c r="I3" s="43"/>
    </row>
    <row r="5" spans="1:9" ht="15" x14ac:dyDescent="0.2">
      <c r="D5" s="6" t="s">
        <v>71</v>
      </c>
    </row>
    <row r="6" spans="1:9" ht="18" customHeight="1" x14ac:dyDescent="0.2">
      <c r="C6" s="5"/>
      <c r="D6" s="7" t="s">
        <v>15</v>
      </c>
    </row>
    <row r="7" spans="1:9" ht="16.5" customHeight="1" x14ac:dyDescent="0.2">
      <c r="C7" s="8"/>
      <c r="D7" s="13"/>
      <c r="E7" s="9"/>
    </row>
    <row r="8" spans="1:9" s="3" customFormat="1" ht="18.75" customHeight="1" x14ac:dyDescent="0.15">
      <c r="A8" s="19" t="s">
        <v>9</v>
      </c>
      <c r="B8" s="21" t="s">
        <v>2</v>
      </c>
      <c r="C8" s="19" t="s">
        <v>10</v>
      </c>
      <c r="D8" s="19" t="s">
        <v>11</v>
      </c>
      <c r="E8" s="19" t="s">
        <v>3</v>
      </c>
      <c r="F8" s="16" t="s">
        <v>4</v>
      </c>
      <c r="G8" s="17"/>
      <c r="H8" s="17"/>
      <c r="I8" s="18"/>
    </row>
    <row r="9" spans="1:9" s="3" customFormat="1" ht="33" customHeight="1" x14ac:dyDescent="0.15">
      <c r="A9" s="20"/>
      <c r="B9" s="22"/>
      <c r="C9" s="20"/>
      <c r="D9" s="20"/>
      <c r="E9" s="20"/>
      <c r="F9" s="15" t="s">
        <v>5</v>
      </c>
      <c r="G9" s="15"/>
      <c r="H9" s="15" t="s">
        <v>6</v>
      </c>
      <c r="I9" s="15"/>
    </row>
    <row r="10" spans="1:9" s="3" customFormat="1" ht="16.5" customHeight="1" x14ac:dyDescent="0.15">
      <c r="A10" s="26"/>
      <c r="B10" s="27"/>
      <c r="C10" s="26"/>
      <c r="D10" s="26"/>
      <c r="E10" s="26"/>
      <c r="F10" s="10" t="s">
        <v>7</v>
      </c>
      <c r="G10" s="10" t="s">
        <v>8</v>
      </c>
      <c r="H10" s="10" t="s">
        <v>7</v>
      </c>
      <c r="I10" s="10" t="s">
        <v>8</v>
      </c>
    </row>
    <row r="11" spans="1:9" s="3" customFormat="1" ht="12.75" x14ac:dyDescent="0.2">
      <c r="A11" s="23">
        <v>1</v>
      </c>
      <c r="B11" s="24" t="s">
        <v>12</v>
      </c>
      <c r="C11" s="23">
        <v>3</v>
      </c>
      <c r="D11" s="23">
        <v>4</v>
      </c>
      <c r="E11" s="23">
        <v>5</v>
      </c>
      <c r="F11" s="25">
        <v>6</v>
      </c>
      <c r="G11" s="25">
        <v>7</v>
      </c>
      <c r="H11" s="25">
        <v>8</v>
      </c>
      <c r="I11" s="25">
        <v>9</v>
      </c>
    </row>
    <row r="12" spans="1:9" ht="17.850000000000001" customHeight="1" x14ac:dyDescent="0.15">
      <c r="A12" s="28" t="s">
        <v>18</v>
      </c>
      <c r="B12" s="29"/>
      <c r="C12" s="29"/>
      <c r="D12" s="29"/>
      <c r="E12" s="29"/>
      <c r="F12" s="29"/>
      <c r="G12" s="29"/>
      <c r="H12" s="29"/>
      <c r="I12" s="29"/>
    </row>
    <row r="13" spans="1:9" ht="17.850000000000001" customHeight="1" x14ac:dyDescent="0.15">
      <c r="A13" s="28" t="s">
        <v>19</v>
      </c>
      <c r="B13" s="29"/>
      <c r="C13" s="29"/>
      <c r="D13" s="29"/>
      <c r="E13" s="29"/>
      <c r="F13" s="29"/>
      <c r="G13" s="29"/>
      <c r="H13" s="29"/>
      <c r="I13" s="29"/>
    </row>
    <row r="14" spans="1:9" ht="22.5" x14ac:dyDescent="0.15">
      <c r="A14" s="30">
        <v>1</v>
      </c>
      <c r="B14" s="31" t="s">
        <v>20</v>
      </c>
      <c r="C14" s="30" t="s">
        <v>21</v>
      </c>
      <c r="D14" s="32" t="s">
        <v>22</v>
      </c>
      <c r="E14" s="32">
        <v>4.6708E-2</v>
      </c>
      <c r="F14" s="33">
        <v>2.44</v>
      </c>
      <c r="G14" s="40">
        <v>0.12</v>
      </c>
      <c r="H14" s="40">
        <f>7.58*F14</f>
        <v>18.495200000000001</v>
      </c>
      <c r="I14" s="40">
        <f>H14*E14</f>
        <v>0.86387380160000005</v>
      </c>
    </row>
    <row r="15" spans="1:9" ht="22.5" x14ac:dyDescent="0.15">
      <c r="A15" s="30">
        <v>2</v>
      </c>
      <c r="B15" s="31" t="s">
        <v>23</v>
      </c>
      <c r="C15" s="30" t="s">
        <v>24</v>
      </c>
      <c r="D15" s="32" t="s">
        <v>25</v>
      </c>
      <c r="E15" s="32">
        <v>37.5732</v>
      </c>
      <c r="F15" s="33">
        <v>6.38</v>
      </c>
      <c r="G15" s="40">
        <v>239.72</v>
      </c>
      <c r="H15" s="40">
        <f t="shared" ref="H15:H33" si="0">7.58*F15</f>
        <v>48.360399999999998</v>
      </c>
      <c r="I15" s="40">
        <f t="shared" ref="I15:I33" si="1">H15*E15</f>
        <v>1817.05498128</v>
      </c>
    </row>
    <row r="16" spans="1:9" ht="22.5" x14ac:dyDescent="0.15">
      <c r="A16" s="30">
        <v>3</v>
      </c>
      <c r="B16" s="31" t="s">
        <v>26</v>
      </c>
      <c r="C16" s="30" t="s">
        <v>27</v>
      </c>
      <c r="D16" s="32" t="s">
        <v>25</v>
      </c>
      <c r="E16" s="32">
        <v>8.6940000000000008</v>
      </c>
      <c r="F16" s="33">
        <v>7.95</v>
      </c>
      <c r="G16" s="40">
        <v>69.12</v>
      </c>
      <c r="H16" s="40">
        <f t="shared" si="0"/>
        <v>60.261000000000003</v>
      </c>
      <c r="I16" s="40">
        <f t="shared" si="1"/>
        <v>523.90913400000011</v>
      </c>
    </row>
    <row r="17" spans="1:9" ht="22.5" x14ac:dyDescent="0.15">
      <c r="A17" s="30">
        <v>4</v>
      </c>
      <c r="B17" s="31" t="s">
        <v>28</v>
      </c>
      <c r="C17" s="30" t="s">
        <v>29</v>
      </c>
      <c r="D17" s="32" t="s">
        <v>30</v>
      </c>
      <c r="E17" s="32">
        <v>2.3814000000000002</v>
      </c>
      <c r="F17" s="33">
        <v>64.099999999999994</v>
      </c>
      <c r="G17" s="40">
        <v>152.65</v>
      </c>
      <c r="H17" s="40">
        <f t="shared" si="0"/>
        <v>485.87799999999999</v>
      </c>
      <c r="I17" s="40">
        <f t="shared" si="1"/>
        <v>1157.0698692000001</v>
      </c>
    </row>
    <row r="18" spans="1:9" ht="22.5" x14ac:dyDescent="0.15">
      <c r="A18" s="30">
        <v>5</v>
      </c>
      <c r="B18" s="31" t="s">
        <v>31</v>
      </c>
      <c r="C18" s="30" t="s">
        <v>32</v>
      </c>
      <c r="D18" s="32" t="s">
        <v>33</v>
      </c>
      <c r="E18" s="32">
        <v>8.0000000000000007E-5</v>
      </c>
      <c r="F18" s="33">
        <v>8475</v>
      </c>
      <c r="G18" s="40">
        <v>0.68</v>
      </c>
      <c r="H18" s="40">
        <f t="shared" si="0"/>
        <v>64240.5</v>
      </c>
      <c r="I18" s="40">
        <f t="shared" si="1"/>
        <v>5.13924</v>
      </c>
    </row>
    <row r="19" spans="1:9" ht="22.5" x14ac:dyDescent="0.15">
      <c r="A19" s="30">
        <v>6</v>
      </c>
      <c r="B19" s="31" t="s">
        <v>34</v>
      </c>
      <c r="C19" s="30" t="s">
        <v>35</v>
      </c>
      <c r="D19" s="32" t="s">
        <v>36</v>
      </c>
      <c r="E19" s="32">
        <v>6.0631199999999996</v>
      </c>
      <c r="F19" s="33">
        <v>7.03</v>
      </c>
      <c r="G19" s="40">
        <v>42.62</v>
      </c>
      <c r="H19" s="40">
        <f t="shared" si="0"/>
        <v>53.287400000000005</v>
      </c>
      <c r="I19" s="40">
        <f t="shared" si="1"/>
        <v>323.08790068799999</v>
      </c>
    </row>
    <row r="20" spans="1:9" ht="22.5" x14ac:dyDescent="0.15">
      <c r="A20" s="30">
        <v>7</v>
      </c>
      <c r="B20" s="31" t="s">
        <v>37</v>
      </c>
      <c r="C20" s="30" t="s">
        <v>38</v>
      </c>
      <c r="D20" s="32" t="s">
        <v>39</v>
      </c>
      <c r="E20" s="32">
        <v>0.19919999999999999</v>
      </c>
      <c r="F20" s="33">
        <v>72.319999999999993</v>
      </c>
      <c r="G20" s="40">
        <v>14.41</v>
      </c>
      <c r="H20" s="40">
        <f t="shared" si="0"/>
        <v>548.18559999999991</v>
      </c>
      <c r="I20" s="40">
        <f t="shared" si="1"/>
        <v>109.19857151999997</v>
      </c>
    </row>
    <row r="21" spans="1:9" ht="22.5" x14ac:dyDescent="0.15">
      <c r="A21" s="30">
        <v>8</v>
      </c>
      <c r="B21" s="31" t="s">
        <v>40</v>
      </c>
      <c r="C21" s="30" t="s">
        <v>41</v>
      </c>
      <c r="D21" s="32" t="s">
        <v>42</v>
      </c>
      <c r="E21" s="32">
        <v>3.2300000000000002E-2</v>
      </c>
      <c r="F21" s="33">
        <v>1.82</v>
      </c>
      <c r="G21" s="40">
        <v>7.0000000000000007E-2</v>
      </c>
      <c r="H21" s="40">
        <f t="shared" si="0"/>
        <v>13.7956</v>
      </c>
      <c r="I21" s="40">
        <f t="shared" si="1"/>
        <v>0.44559788000000006</v>
      </c>
    </row>
    <row r="22" spans="1:9" ht="22.5" x14ac:dyDescent="0.15">
      <c r="A22" s="30">
        <v>9</v>
      </c>
      <c r="B22" s="31" t="s">
        <v>43</v>
      </c>
      <c r="C22" s="30" t="s">
        <v>44</v>
      </c>
      <c r="D22" s="32" t="s">
        <v>22</v>
      </c>
      <c r="E22" s="32">
        <v>0.48399999999999999</v>
      </c>
      <c r="F22" s="33">
        <v>517.91</v>
      </c>
      <c r="G22" s="40">
        <v>250.66</v>
      </c>
      <c r="H22" s="40">
        <f t="shared" si="0"/>
        <v>3925.7577999999999</v>
      </c>
      <c r="I22" s="40">
        <f t="shared" si="1"/>
        <v>1900.0667751999999</v>
      </c>
    </row>
    <row r="23" spans="1:9" ht="22.5" x14ac:dyDescent="0.15">
      <c r="A23" s="30">
        <v>10</v>
      </c>
      <c r="B23" s="31" t="s">
        <v>45</v>
      </c>
      <c r="C23" s="30" t="s">
        <v>46</v>
      </c>
      <c r="D23" s="32" t="s">
        <v>33</v>
      </c>
      <c r="E23" s="32">
        <v>2.4000000000000001E-4</v>
      </c>
      <c r="F23" s="33">
        <v>8190</v>
      </c>
      <c r="G23" s="40">
        <v>1.97</v>
      </c>
      <c r="H23" s="40">
        <f t="shared" si="0"/>
        <v>62080.2</v>
      </c>
      <c r="I23" s="40">
        <f t="shared" si="1"/>
        <v>14.899248</v>
      </c>
    </row>
    <row r="24" spans="1:9" ht="22.5" x14ac:dyDescent="0.15">
      <c r="A24" s="30">
        <v>11</v>
      </c>
      <c r="B24" s="31" t="s">
        <v>47</v>
      </c>
      <c r="C24" s="30" t="s">
        <v>48</v>
      </c>
      <c r="D24" s="32" t="s">
        <v>49</v>
      </c>
      <c r="E24" s="32">
        <v>1.2096</v>
      </c>
      <c r="F24" s="33">
        <v>50</v>
      </c>
      <c r="G24" s="40">
        <v>60.48</v>
      </c>
      <c r="H24" s="40">
        <f t="shared" si="0"/>
        <v>379</v>
      </c>
      <c r="I24" s="40">
        <f t="shared" si="1"/>
        <v>458.4384</v>
      </c>
    </row>
    <row r="25" spans="1:9" ht="22.5" x14ac:dyDescent="0.15">
      <c r="A25" s="30">
        <v>12</v>
      </c>
      <c r="B25" s="31" t="s">
        <v>50</v>
      </c>
      <c r="C25" s="30" t="s">
        <v>51</v>
      </c>
      <c r="D25" s="32" t="s">
        <v>52</v>
      </c>
      <c r="E25" s="32">
        <v>8.0513999999999992</v>
      </c>
      <c r="F25" s="33">
        <v>46.86</v>
      </c>
      <c r="G25" s="40">
        <v>377.29</v>
      </c>
      <c r="H25" s="40">
        <f t="shared" si="0"/>
        <v>355.19880000000001</v>
      </c>
      <c r="I25" s="40">
        <f t="shared" si="1"/>
        <v>2859.8476183199996</v>
      </c>
    </row>
    <row r="26" spans="1:9" ht="22.5" x14ac:dyDescent="0.15">
      <c r="A26" s="30">
        <v>13</v>
      </c>
      <c r="B26" s="31" t="s">
        <v>53</v>
      </c>
      <c r="C26" s="30" t="s">
        <v>54</v>
      </c>
      <c r="D26" s="32" t="s">
        <v>33</v>
      </c>
      <c r="E26" s="32">
        <v>4.0000000000000002E-4</v>
      </c>
      <c r="F26" s="33">
        <v>4294</v>
      </c>
      <c r="G26" s="40">
        <v>1.72</v>
      </c>
      <c r="H26" s="40">
        <f t="shared" si="0"/>
        <v>32548.52</v>
      </c>
      <c r="I26" s="40">
        <f t="shared" si="1"/>
        <v>13.019408</v>
      </c>
    </row>
    <row r="27" spans="1:9" ht="22.5" x14ac:dyDescent="0.15">
      <c r="A27" s="30">
        <v>14</v>
      </c>
      <c r="B27" s="31" t="s">
        <v>55</v>
      </c>
      <c r="C27" s="30" t="s">
        <v>56</v>
      </c>
      <c r="D27" s="32" t="s">
        <v>33</v>
      </c>
      <c r="E27" s="32">
        <v>8.7000000000000001E-4</v>
      </c>
      <c r="F27" s="33">
        <v>2898.5</v>
      </c>
      <c r="G27" s="40">
        <v>2.52</v>
      </c>
      <c r="H27" s="40">
        <f t="shared" si="0"/>
        <v>21970.63</v>
      </c>
      <c r="I27" s="40">
        <f t="shared" si="1"/>
        <v>19.114448100000001</v>
      </c>
    </row>
    <row r="28" spans="1:9" ht="33.75" x14ac:dyDescent="0.15">
      <c r="A28" s="30">
        <v>15</v>
      </c>
      <c r="B28" s="31" t="s">
        <v>57</v>
      </c>
      <c r="C28" s="30" t="s">
        <v>58</v>
      </c>
      <c r="D28" s="32" t="s">
        <v>25</v>
      </c>
      <c r="E28" s="32">
        <v>7.2</v>
      </c>
      <c r="F28" s="33">
        <v>26.41</v>
      </c>
      <c r="G28" s="40">
        <v>190.15</v>
      </c>
      <c r="H28" s="40">
        <f t="shared" si="0"/>
        <v>200.18780000000001</v>
      </c>
      <c r="I28" s="40">
        <f t="shared" si="1"/>
        <v>1441.3521600000001</v>
      </c>
    </row>
    <row r="29" spans="1:9" ht="33.75" x14ac:dyDescent="0.15">
      <c r="A29" s="30">
        <v>16</v>
      </c>
      <c r="B29" s="31" t="s">
        <v>59</v>
      </c>
      <c r="C29" s="30" t="s">
        <v>60</v>
      </c>
      <c r="D29" s="32" t="s">
        <v>42</v>
      </c>
      <c r="E29" s="32">
        <v>1.6</v>
      </c>
      <c r="F29" s="33">
        <v>21.77</v>
      </c>
      <c r="G29" s="40">
        <v>34.83</v>
      </c>
      <c r="H29" s="40">
        <f t="shared" si="0"/>
        <v>165.01660000000001</v>
      </c>
      <c r="I29" s="40">
        <f t="shared" si="1"/>
        <v>264.02656000000002</v>
      </c>
    </row>
    <row r="30" spans="1:9" ht="33.75" x14ac:dyDescent="0.15">
      <c r="A30" s="30">
        <v>18</v>
      </c>
      <c r="B30" s="31" t="s">
        <v>61</v>
      </c>
      <c r="C30" s="30" t="s">
        <v>62</v>
      </c>
      <c r="D30" s="32" t="s">
        <v>33</v>
      </c>
      <c r="E30" s="32">
        <v>1.14E-3</v>
      </c>
      <c r="F30" s="33">
        <v>15481</v>
      </c>
      <c r="G30" s="40">
        <v>17.649999999999999</v>
      </c>
      <c r="H30" s="40">
        <f t="shared" si="0"/>
        <v>117345.98</v>
      </c>
      <c r="I30" s="40">
        <f t="shared" si="1"/>
        <v>133.77441719999999</v>
      </c>
    </row>
    <row r="31" spans="1:9" ht="33.75" x14ac:dyDescent="0.15">
      <c r="A31" s="30">
        <v>19</v>
      </c>
      <c r="B31" s="31" t="s">
        <v>61</v>
      </c>
      <c r="C31" s="30" t="s">
        <v>62</v>
      </c>
      <c r="D31" s="32" t="s">
        <v>33</v>
      </c>
      <c r="E31" s="32">
        <v>5.0400000000000002E-3</v>
      </c>
      <c r="F31" s="33">
        <v>15481</v>
      </c>
      <c r="G31" s="40">
        <v>78.02</v>
      </c>
      <c r="H31" s="40">
        <f t="shared" si="0"/>
        <v>117345.98</v>
      </c>
      <c r="I31" s="40">
        <f t="shared" si="1"/>
        <v>591.4237392</v>
      </c>
    </row>
    <row r="32" spans="1:9" ht="33.75" x14ac:dyDescent="0.15">
      <c r="A32" s="30">
        <v>20</v>
      </c>
      <c r="B32" s="31" t="s">
        <v>63</v>
      </c>
      <c r="C32" s="30" t="s">
        <v>64</v>
      </c>
      <c r="D32" s="32" t="s">
        <v>33</v>
      </c>
      <c r="E32" s="32">
        <v>3.0899999999999998E-4</v>
      </c>
      <c r="F32" s="33">
        <v>11300</v>
      </c>
      <c r="G32" s="40">
        <v>3.49</v>
      </c>
      <c r="H32" s="40">
        <f t="shared" si="0"/>
        <v>85654</v>
      </c>
      <c r="I32" s="40">
        <f t="shared" si="1"/>
        <v>26.467085999999998</v>
      </c>
    </row>
    <row r="33" spans="1:9" ht="33.75" x14ac:dyDescent="0.15">
      <c r="A33" s="30">
        <v>21</v>
      </c>
      <c r="B33" s="31" t="s">
        <v>65</v>
      </c>
      <c r="C33" s="30" t="s">
        <v>66</v>
      </c>
      <c r="D33" s="32" t="s">
        <v>42</v>
      </c>
      <c r="E33" s="32">
        <v>13.7</v>
      </c>
      <c r="F33" s="33">
        <v>9.84</v>
      </c>
      <c r="G33" s="40">
        <v>134.81</v>
      </c>
      <c r="H33" s="40">
        <f t="shared" si="0"/>
        <v>74.587199999999996</v>
      </c>
      <c r="I33" s="40">
        <f t="shared" si="1"/>
        <v>1021.8446399999999</v>
      </c>
    </row>
    <row r="34" spans="1:9" ht="67.5" x14ac:dyDescent="0.15">
      <c r="A34" s="34">
        <v>22</v>
      </c>
      <c r="B34" s="35" t="s">
        <v>67</v>
      </c>
      <c r="C34" s="34" t="s">
        <v>68</v>
      </c>
      <c r="D34" s="36" t="s">
        <v>69</v>
      </c>
      <c r="E34" s="36">
        <v>4</v>
      </c>
      <c r="F34" s="37"/>
      <c r="G34" s="41"/>
      <c r="H34" s="37">
        <v>24153.77</v>
      </c>
      <c r="I34" s="37">
        <v>96615.08</v>
      </c>
    </row>
    <row r="35" spans="1:9" ht="12.75" x14ac:dyDescent="0.15">
      <c r="A35" s="38" t="s">
        <v>70</v>
      </c>
      <c r="B35" s="29"/>
      <c r="C35" s="29"/>
      <c r="D35" s="29"/>
      <c r="E35" s="29"/>
      <c r="F35" s="29"/>
      <c r="G35" s="42">
        <f>SUM(G14:G34)</f>
        <v>1672.9800000000002</v>
      </c>
      <c r="H35" s="39"/>
      <c r="I35" s="42">
        <f>SUM(I14:I34)</f>
        <v>109296.1236683896</v>
      </c>
    </row>
    <row r="36" spans="1:9" x14ac:dyDescent="0.15">
      <c r="A36" s="14"/>
      <c r="G36" s="11"/>
      <c r="H36" s="11"/>
      <c r="I36" s="11"/>
    </row>
    <row r="38" spans="1:9" x14ac:dyDescent="0.15">
      <c r="A38" s="12" t="s">
        <v>16</v>
      </c>
    </row>
    <row r="40" spans="1:9" x14ac:dyDescent="0.15">
      <c r="A40" s="12" t="s">
        <v>17</v>
      </c>
    </row>
  </sheetData>
  <mergeCells count="12">
    <mergeCell ref="A12:I12"/>
    <mergeCell ref="A13:I13"/>
    <mergeCell ref="A35:F35"/>
    <mergeCell ref="B2:I3"/>
    <mergeCell ref="E8:E10"/>
    <mergeCell ref="A8:A10"/>
    <mergeCell ref="B8:B10"/>
    <mergeCell ref="C8:C10"/>
    <mergeCell ref="D8:D10"/>
    <mergeCell ref="H9:I9"/>
    <mergeCell ref="F8:I8"/>
    <mergeCell ref="F9:G9"/>
  </mergeCells>
  <phoneticPr fontId="1" type="noConversion"/>
  <pageMargins left="0.35433070866141736" right="0.23622047244094491" top="0.35433070866141736" bottom="0.27559055118110237" header="0.19685039370078741" footer="0.19685039370078741"/>
  <pageSetup paperSize="9" scale="9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2022-05-24T10:12:35Z</cp:lastPrinted>
  <dcterms:created xsi:type="dcterms:W3CDTF">2003-01-28T12:33:10Z</dcterms:created>
  <dcterms:modified xsi:type="dcterms:W3CDTF">2022-05-24T10:12:43Z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